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G9" i="5"/>
  <c r="AS13" i="5" l="1"/>
  <c r="AQ13" i="5"/>
  <c r="AP13" i="5"/>
  <c r="AO13" i="5"/>
  <c r="AN13" i="5"/>
  <c r="AM13" i="5"/>
  <c r="AG13" i="5"/>
  <c r="K18" i="5" s="1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K17" i="5" s="1"/>
  <c r="I13" i="5"/>
  <c r="I17" i="5" s="1"/>
  <c r="I19" i="5" s="1"/>
  <c r="H13" i="5"/>
  <c r="H17" i="5" s="1"/>
  <c r="G13" i="5"/>
  <c r="G17" i="5" s="1"/>
  <c r="G19" i="5" s="1"/>
  <c r="F13" i="5"/>
  <c r="F17" i="5" s="1"/>
  <c r="E13" i="5"/>
  <c r="E17" i="5" s="1"/>
  <c r="E19" i="5" s="1"/>
  <c r="AR13" i="5" l="1"/>
  <c r="K19" i="5"/>
  <c r="F18" i="5"/>
  <c r="F19" i="5" s="1"/>
  <c r="H18" i="5"/>
  <c r="M18" i="5" s="1"/>
  <c r="L18" i="5"/>
  <c r="J19" i="5"/>
  <c r="O19" i="5"/>
  <c r="O18" i="5"/>
  <c r="J18" i="5"/>
  <c r="AF13" i="5"/>
  <c r="H19" i="5" l="1"/>
  <c r="M19" i="5" s="1"/>
  <c r="N18" i="5"/>
  <c r="N19" i="5"/>
  <c r="L19" i="5"/>
</calcChain>
</file>

<file path=xl/sharedStrings.xml><?xml version="1.0" encoding="utf-8"?>
<sst xmlns="http://schemas.openxmlformats.org/spreadsheetml/2006/main" count="86" uniqueCount="37">
  <si>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</si>
  <si>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</si>
  <si>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</si>
  <si>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</si>
  <si>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</si>
  <si>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</si>
  <si>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</si>
  <si>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</si>
  <si>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</si>
  <si>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</si>
  <si>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</si>
  <si>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</si>
  <si>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</si>
  <si>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</si>
  <si>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</si>
  <si>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</si>
  <si>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</si>
  <si>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</si>
  <si>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</si>
  <si>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</si>
  <si>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</si>
  <si>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</si>
  <si>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</si>
  <si>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</si>
  <si>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Ville Nieminen</t>
  </si>
  <si>
    <t>2.</t>
  </si>
  <si>
    <t>JoKo</t>
  </si>
  <si>
    <t>3.</t>
  </si>
  <si>
    <t>1.</t>
  </si>
  <si>
    <t>JoKo  2</t>
  </si>
  <si>
    <t>5.2.1999   Jokioinen</t>
  </si>
  <si>
    <t>JoKo = Jokioisten Koetus  (1902),  kasvattajaseura</t>
  </si>
  <si>
    <t>7.</t>
  </si>
  <si>
    <t>JoKo jun</t>
  </si>
  <si>
    <t>JoKo jun = Jokioisten Koetus juniorit  (2018)</t>
  </si>
  <si>
    <t>11.</t>
  </si>
  <si>
    <t xml:space="preserve">JoKo jun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</si>
</sst>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8">
        <v>0.5</v>
      </c>
      <c r="AG4" s="69"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2014</v>
      </c>
      <c r="Y5" s="12" t="s">
        <v>25</v>
      </c>
      <c r="Z5" s="1" t="s">
        <v>26</v>
      </c>
      <c r="AA5" s="12">
        <v>3</v>
      </c>
      <c r="AB5" s="12">
        <v>0</v>
      </c>
      <c r="AC5" s="12">
        <v>0</v>
      </c>
      <c r="AD5" s="12">
        <v>6</v>
      </c>
      <c r="AE5" s="12">
        <v>5</v>
      </c>
      <c r="AF5" s="68">
        <v>0.55549999999999999</v>
      </c>
      <c r="AG5" s="69">
        <v>9</v>
      </c>
      <c r="AH5" s="7"/>
      <c r="AI5" s="7"/>
      <c r="AJ5" s="7"/>
      <c r="AK5" s="7"/>
      <c r="AL5" s="10"/>
      <c r="AM5" s="12">
        <v>5</v>
      </c>
      <c r="AN5" s="12">
        <v>1</v>
      </c>
      <c r="AO5" s="12">
        <v>10</v>
      </c>
      <c r="AP5" s="12">
        <v>1</v>
      </c>
      <c r="AQ5" s="12">
        <v>16</v>
      </c>
      <c r="AR5" s="65">
        <v>0.48480000000000001</v>
      </c>
      <c r="AS5" s="66">
        <v>33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2015</v>
      </c>
      <c r="Y6" s="12" t="s">
        <v>27</v>
      </c>
      <c r="Z6" s="1" t="s">
        <v>26</v>
      </c>
      <c r="AA6" s="12">
        <v>1</v>
      </c>
      <c r="AB6" s="12">
        <v>0</v>
      </c>
      <c r="AC6" s="12">
        <v>0</v>
      </c>
      <c r="AD6" s="12">
        <v>1</v>
      </c>
      <c r="AE6" s="12">
        <v>1</v>
      </c>
      <c r="AF6" s="68">
        <v>0.25</v>
      </c>
      <c r="AG6" s="69">
        <v>4</v>
      </c>
      <c r="AH6" s="7"/>
      <c r="AI6" s="7"/>
      <c r="AJ6" s="7"/>
      <c r="AK6" s="7"/>
      <c r="AL6" s="10"/>
      <c r="AM6" s="12">
        <v>3</v>
      </c>
      <c r="AN6" s="12">
        <v>0</v>
      </c>
      <c r="AO6" s="12">
        <v>0</v>
      </c>
      <c r="AP6" s="12">
        <v>2</v>
      </c>
      <c r="AQ6" s="12">
        <v>15</v>
      </c>
      <c r="AR6" s="65">
        <v>0.65210000000000001</v>
      </c>
      <c r="AS6" s="66">
        <v>23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2016</v>
      </c>
      <c r="Y7" s="12" t="s">
        <v>27</v>
      </c>
      <c r="Z7" s="1" t="s">
        <v>26</v>
      </c>
      <c r="AA7" s="12">
        <v>13</v>
      </c>
      <c r="AB7" s="12">
        <v>0</v>
      </c>
      <c r="AC7" s="12">
        <v>3</v>
      </c>
      <c r="AD7" s="12">
        <v>14</v>
      </c>
      <c r="AE7" s="12">
        <v>35</v>
      </c>
      <c r="AF7" s="68">
        <v>0.6603</v>
      </c>
      <c r="AG7" s="69">
        <v>53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2017</v>
      </c>
      <c r="Y8" s="12" t="s">
        <v>28</v>
      </c>
      <c r="Z8" s="1" t="s">
        <v>26</v>
      </c>
      <c r="AA8" s="12">
        <v>9</v>
      </c>
      <c r="AB8" s="12">
        <v>2</v>
      </c>
      <c r="AC8" s="12">
        <v>6</v>
      </c>
      <c r="AD8" s="12">
        <v>14</v>
      </c>
      <c r="AE8" s="12">
        <v>29</v>
      </c>
      <c r="AF8" s="68">
        <v>0.60409999999999997</v>
      </c>
      <c r="AG8" s="69">
        <v>48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2018</v>
      </c>
      <c r="Y9" s="12" t="s">
        <v>27</v>
      </c>
      <c r="Z9" s="1" t="s">
        <v>29</v>
      </c>
      <c r="AA9" s="12">
        <v>14</v>
      </c>
      <c r="AB9" s="12">
        <v>2</v>
      </c>
      <c r="AC9" s="12">
        <v>2</v>
      </c>
      <c r="AD9" s="12">
        <v>15</v>
      </c>
      <c r="AE9" s="12">
        <v>53</v>
      </c>
      <c r="AF9" s="68">
        <v>0.55779999999999996</v>
      </c>
      <c r="AG9" s="69">
        <f>PRODUCT(AE9/AF9)</f>
        <v>95.016134815346007</v>
      </c>
      <c r="AH9" s="7"/>
      <c r="AI9" s="7"/>
      <c r="AJ9" s="7"/>
      <c r="AK9" s="7"/>
      <c r="AL9" s="10"/>
      <c r="AM9" s="12">
        <v>2</v>
      </c>
      <c r="AN9" s="12">
        <v>1</v>
      </c>
      <c r="AO9" s="12">
        <v>0</v>
      </c>
      <c r="AP9" s="12">
        <v>1</v>
      </c>
      <c r="AQ9" s="12">
        <v>11</v>
      </c>
      <c r="AR9" s="59">
        <v>0.52380000000000004</v>
      </c>
      <c r="AS9" s="10">
        <f>PRODUCT(AQ9/AR9)</f>
        <v>21.000381825124091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2019</v>
      </c>
      <c r="Y10" s="12" t="s">
        <v>32</v>
      </c>
      <c r="Z10" s="1" t="s">
        <v>33</v>
      </c>
      <c r="AA10" s="12">
        <v>9</v>
      </c>
      <c r="AB10" s="12">
        <v>1</v>
      </c>
      <c r="AC10" s="12">
        <v>1</v>
      </c>
      <c r="AD10" s="12">
        <v>7</v>
      </c>
      <c r="AE10" s="12">
        <v>33</v>
      </c>
      <c r="AF10" s="68">
        <v>0.5</v>
      </c>
      <c r="AG10" s="19">
        <v>66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59"/>
      <c r="AS10" s="10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2020</v>
      </c>
      <c r="Y11" s="12" t="s">
        <v>35</v>
      </c>
      <c r="Z11" s="1" t="s">
        <v>33</v>
      </c>
      <c r="AA11" s="12">
        <v>10</v>
      </c>
      <c r="AB11" s="12">
        <v>2</v>
      </c>
      <c r="AC11" s="12">
        <v>2</v>
      </c>
      <c r="AD11" s="12">
        <v>10</v>
      </c>
      <c r="AE11" s="12">
        <v>37</v>
      </c>
      <c r="AF11" s="32">
        <v>0.55220000000000002</v>
      </c>
      <c r="AG11" s="19">
        <v>67</v>
      </c>
      <c r="AH11" s="40"/>
      <c r="AI11" s="7"/>
      <c r="AJ11" s="7"/>
      <c r="AK11" s="7"/>
      <c r="AL11" s="10"/>
      <c r="AM11" s="12"/>
      <c r="AN11" s="12"/>
      <c r="AO11" s="12"/>
      <c r="AP11" s="12"/>
      <c r="AQ11" s="12"/>
      <c r="AR11" s="59"/>
      <c r="AS11" s="10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0">
        <v>2021</v>
      </c>
      <c r="Y12" s="70" t="s">
        <v>32</v>
      </c>
      <c r="Z12" s="71" t="s">
        <v>36</v>
      </c>
      <c r="AA12" s="70">
        <v>9</v>
      </c>
      <c r="AB12" s="70">
        <v>5</v>
      </c>
      <c r="AC12" s="70">
        <v>5</v>
      </c>
      <c r="AD12" s="70">
        <v>20</v>
      </c>
      <c r="AE12" s="70">
        <v>57</v>
      </c>
      <c r="AF12" s="72">
        <v>0.67859999999999998</v>
      </c>
      <c r="AG12" s="73">
        <v>84</v>
      </c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69</v>
      </c>
      <c r="AB13" s="36">
        <f>SUM(AB4:AB12)</f>
        <v>12</v>
      </c>
      <c r="AC13" s="36">
        <f>SUM(AC4:AC12)</f>
        <v>19</v>
      </c>
      <c r="AD13" s="36">
        <f>SUM(AD4:AD12)</f>
        <v>87</v>
      </c>
      <c r="AE13" s="36">
        <f>SUM(AE4:AE12)</f>
        <v>251</v>
      </c>
      <c r="AF13" s="37">
        <f>PRODUCT(AE13/AG13)</f>
        <v>0.58642649092723109</v>
      </c>
      <c r="AG13" s="21">
        <f>SUM(AG4:AG12)</f>
        <v>428.01613481534599</v>
      </c>
      <c r="AH13" s="18"/>
      <c r="AI13" s="29"/>
      <c r="AJ13" s="41"/>
      <c r="AK13" s="42"/>
      <c r="AL13" s="10"/>
      <c r="AM13" s="36">
        <f>SUM(AM4:AM12)</f>
        <v>10</v>
      </c>
      <c r="AN13" s="36">
        <f>SUM(AN4:AN12)</f>
        <v>2</v>
      </c>
      <c r="AO13" s="36">
        <f>SUM(AO4:AO12)</f>
        <v>10</v>
      </c>
      <c r="AP13" s="36">
        <f>SUM(AP4:AP12)</f>
        <v>4</v>
      </c>
      <c r="AQ13" s="36">
        <f>SUM(AQ4:AQ12)</f>
        <v>42</v>
      </c>
      <c r="AR13" s="37">
        <f>PRODUCT(AQ13/AS13)</f>
        <v>0.54545184068549668</v>
      </c>
      <c r="AS13" s="39">
        <f>SUM(AS4:AS12)</f>
        <v>77.000381825124094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31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34</v>
      </c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f>PRODUCT(K13+W13)</f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79</v>
      </c>
      <c r="F18" s="47">
        <f>PRODUCT(AB13+AN13)</f>
        <v>14</v>
      </c>
      <c r="G18" s="47">
        <f>PRODUCT(AC13+AO13)</f>
        <v>29</v>
      </c>
      <c r="H18" s="47">
        <f>PRODUCT(AD13+AP13)</f>
        <v>91</v>
      </c>
      <c r="I18" s="47">
        <f>PRODUCT(AE13+AQ13)</f>
        <v>293</v>
      </c>
      <c r="J18" s="60">
        <f>PRODUCT(I18/K18)</f>
        <v>0.58017904433924039</v>
      </c>
      <c r="K18" s="10">
        <f>PRODUCT(AG13+AS13)</f>
        <v>505.01651664047006</v>
      </c>
      <c r="L18" s="53">
        <f>PRODUCT((F18+G18)/E18)</f>
        <v>0.54430379746835444</v>
      </c>
      <c r="M18" s="53">
        <f>PRODUCT(H18/E18)</f>
        <v>1.1518987341772151</v>
      </c>
      <c r="N18" s="53">
        <f>PRODUCT((F18+G18+H18)/E18)</f>
        <v>1.6962025316455696</v>
      </c>
      <c r="O18" s="53">
        <f>PRODUCT(I18/E18)</f>
        <v>3.7088607594936707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79</v>
      </c>
      <c r="F19" s="47">
        <f t="shared" ref="F19:I19" si="0">SUM(F16:F18)</f>
        <v>14</v>
      </c>
      <c r="G19" s="47">
        <f t="shared" si="0"/>
        <v>29</v>
      </c>
      <c r="H19" s="47">
        <f t="shared" si="0"/>
        <v>91</v>
      </c>
      <c r="I19" s="47">
        <f t="shared" si="0"/>
        <v>293</v>
      </c>
      <c r="J19" s="60">
        <f>PRODUCT(I19/K19)</f>
        <v>0.58017904433924039</v>
      </c>
      <c r="K19" s="16">
        <f>SUM(K16:K18)</f>
        <v>505.01651664047006</v>
      </c>
      <c r="L19" s="53">
        <f>PRODUCT((F19+G19)/E19)</f>
        <v>0.54430379746835444</v>
      </c>
      <c r="M19" s="53">
        <f>PRODUCT(H19/E19)</f>
        <v>1.1518987341772151</v>
      </c>
      <c r="N19" s="53">
        <f>PRODUCT((F19+G19+H19)/E19)</f>
        <v>1.6962025316455696</v>
      </c>
      <c r="O19" s="53">
        <f>PRODUCT(I19/E19)</f>
        <v>3.7088607594936707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X11:AJ12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2021-09-04T14:06:34Z</dcterms:modified>
</cp:coreProperties>
</file>